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 firstSheet="2" activeTab="4"/>
  </bookViews>
  <sheets>
    <sheet name="Тарифы_РД_2021" sheetId="5" state="hidden" r:id="rId1"/>
    <sheet name="Структура затрат-2024" sheetId="4" r:id="rId2"/>
    <sheet name="Выбросы-2024" sheetId="1" r:id="rId3"/>
    <sheet name="Расходы ЭЭ-2024" sheetId="2" r:id="rId4"/>
    <sheet name="Топливо-2024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G16" i="4"/>
  <c r="F22" i="4" l="1"/>
  <c r="E33" i="4"/>
  <c r="E18" i="4"/>
  <c r="D32" i="4" l="1"/>
  <c r="D24" i="4"/>
  <c r="E20" i="4"/>
  <c r="E24" i="4" s="1"/>
  <c r="D20" i="4"/>
  <c r="D19" i="4"/>
  <c r="E19" i="4"/>
  <c r="D18" i="4"/>
  <c r="D13" i="4"/>
  <c r="E12" i="4"/>
  <c r="D12" i="4"/>
  <c r="G12" i="4" l="1"/>
  <c r="F24" i="4"/>
  <c r="F12" i="4"/>
  <c r="G18" i="4" l="1"/>
  <c r="C9" i="5"/>
  <c r="G20" i="4" l="1"/>
  <c r="G19" i="4"/>
  <c r="G25" i="4" l="1"/>
  <c r="G33" i="4" s="1"/>
  <c r="F20" i="4" l="1"/>
  <c r="F19" i="4"/>
  <c r="F18" i="4"/>
  <c r="F25" i="4" l="1"/>
  <c r="F32" i="4" s="1"/>
  <c r="F13" i="4" l="1"/>
</calcChain>
</file>

<file path=xl/sharedStrings.xml><?xml version="1.0" encoding="utf-8"?>
<sst xmlns="http://schemas.openxmlformats.org/spreadsheetml/2006/main" count="140" uniqueCount="113">
  <si>
    <t>О выбросах загрязняющих веществ, оказывающих негативное влияние на окружающую среду, и мероприятиях по их сокращению на следующий год.</t>
  </si>
  <si>
    <t>№ п/п</t>
  </si>
  <si>
    <t>Экологические показатели</t>
  </si>
  <si>
    <t>Единицы измерения - тонны</t>
  </si>
  <si>
    <t>Факт по итогам года</t>
  </si>
  <si>
    <t>Наименование мероприятия по сокращению выбросов загрязняющих веществ</t>
  </si>
  <si>
    <t>план/цель</t>
  </si>
  <si>
    <t>Объём выбросов загрязняющих веществ в атмосферу</t>
  </si>
  <si>
    <t>1.1. оксид азота</t>
  </si>
  <si>
    <t>1.2. диоксид серы</t>
  </si>
  <si>
    <t>1.3. твёрдые вещества</t>
  </si>
  <si>
    <t>1.4. летучие органические вещества</t>
  </si>
  <si>
    <t>1.5. оксид углерода</t>
  </si>
  <si>
    <t>1.6. углероды (без летучих органических соединений)</t>
  </si>
  <si>
    <t>Итого: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</si>
  <si>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</si>
  <si>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станции</t>
  </si>
  <si>
    <t>Расход электроэнергии (единица измерения - тыс.кВтч)</t>
  </si>
  <si>
    <t>на собственные нужды</t>
  </si>
  <si>
    <t>на хозяйственные нужды</t>
  </si>
  <si>
    <t>на выработку электрической энергии</t>
  </si>
  <si>
    <t>на выработку тепловой энергии</t>
  </si>
  <si>
    <t>Об используемом топливе на электрических станциях с указанием поставщиков и характеристик топлива</t>
  </si>
  <si>
    <t>Наименование электростанции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</si>
  <si>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</si>
  <si>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</si>
  <si>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</si>
  <si>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Вид используемого топлива</t>
  </si>
  <si>
    <t>Уголь (для электрических станций, осуществляющих раздельный учёт и ханение угля)</t>
  </si>
  <si>
    <t>ООО "Щекинская ГРЭС",Энергетиков ул. д.1г, г.Советск, Щекинский р-н, Тульская обл.; 301205.             Тепловая паротурбинная</t>
  </si>
  <si>
    <t>Газ  - основное топливо</t>
  </si>
  <si>
    <t>Мазут - резервное топливо (для электрических станций, осуществляющих раздельный учёт и хранение мазута)</t>
  </si>
  <si>
    <t xml:space="preserve"> - </t>
  </si>
  <si>
    <t>ООО "Газпром межрегионгаз Тула",
г.Тула, проспект Ленина, д.79.</t>
  </si>
  <si>
    <t>Раскрытие информации о структуре и объёмах затрат на производство и реализацию товаров,  работ и услуг.</t>
  </si>
  <si>
    <t>Наименование организации: ООО "Щёкинская ГРЭС".</t>
  </si>
  <si>
    <t>ИНН: 7118506482</t>
  </si>
  <si>
    <t>КПП: 711801001</t>
  </si>
  <si>
    <t>Первая ценовая зона</t>
  </si>
  <si>
    <t>Метод регулирования: индексация цен для поставщиков ОРЭМ.</t>
  </si>
  <si>
    <t>Расходы, связанные с производством и реализацией продукции (услуг), всего</t>
  </si>
  <si>
    <t>1.1.</t>
  </si>
  <si>
    <t>Топливо (водный налог) всего, в т.ч.</t>
  </si>
  <si>
    <t>1.1.1.</t>
  </si>
  <si>
    <t>топливо (водный налог) на э/э</t>
  </si>
  <si>
    <t>1.1.2.</t>
  </si>
  <si>
    <t>топливо на т/э</t>
  </si>
  <si>
    <t>1.2.</t>
  </si>
  <si>
    <t>оплата услуг, оказываемых организациями, осуществляющими регулируемую деятельность</t>
  </si>
  <si>
    <t>1.3.</t>
  </si>
  <si>
    <t>другие постоянные расходы на ээ</t>
  </si>
  <si>
    <t>1.4.</t>
  </si>
  <si>
    <t>Итого расходы, учитываемые в целях налогообложения, относимые на ээ</t>
  </si>
  <si>
    <t>1.4.1.</t>
  </si>
  <si>
    <t>из них: условно-постоянные расходы на ээ</t>
  </si>
  <si>
    <t>Расходы, не учитываемые в целях налогообложения, относимые на ээ</t>
  </si>
  <si>
    <t>2.1.</t>
  </si>
  <si>
    <t>капитальные вложения производственного характера</t>
  </si>
  <si>
    <t>2.2.</t>
  </si>
  <si>
    <t>прочие расходы</t>
  </si>
  <si>
    <t>налог на прибыль</t>
  </si>
  <si>
    <t>2.3.</t>
  </si>
  <si>
    <t>Прибыль от реализации электроэнергии</t>
  </si>
  <si>
    <t>Необходимая Валовая выручка</t>
  </si>
  <si>
    <t>Базовый объем мощности</t>
  </si>
  <si>
    <t>Установленная мощность</t>
  </si>
  <si>
    <t>Среднегодовая располагаемая мощность, уменьшенная на величину собственных нужд</t>
  </si>
  <si>
    <t>Выработка электроэнергии - всего</t>
  </si>
  <si>
    <t>Отпуск электроэнергии с шин</t>
  </si>
  <si>
    <t>Полезный отпуск электроэнергии в сеть</t>
  </si>
  <si>
    <t>5.1.</t>
  </si>
  <si>
    <t>5.2.</t>
  </si>
  <si>
    <t>5.3.</t>
  </si>
  <si>
    <t>6.1.</t>
  </si>
  <si>
    <t>6.2.</t>
  </si>
  <si>
    <t>6.3.</t>
  </si>
  <si>
    <t>7.1.</t>
  </si>
  <si>
    <t>7.2.</t>
  </si>
  <si>
    <t>Показатель</t>
  </si>
  <si>
    <t>Ед.изм.</t>
  </si>
  <si>
    <t>План</t>
  </si>
  <si>
    <t>Электроэнергия</t>
  </si>
  <si>
    <t>Мощность</t>
  </si>
  <si>
    <t>Факт</t>
  </si>
  <si>
    <t>тыс.руб.</t>
  </si>
  <si>
    <t>Расчётное значение тарифа ЭЭ</t>
  </si>
  <si>
    <t>Расчётное значение тарифной ставки на мощность</t>
  </si>
  <si>
    <t>МВт</t>
  </si>
  <si>
    <t>млн.кВтч</t>
  </si>
  <si>
    <t>руб./тыс.кВтч</t>
  </si>
  <si>
    <t>руб./МВт в мес.</t>
  </si>
  <si>
    <t>Приложение 1</t>
  </si>
  <si>
    <t>к приказу ФАС России</t>
  </si>
  <si>
    <t>Субъект оптового рынка электрической энергии и мощности</t>
  </si>
  <si>
    <t>Наименование генерирующего объекта</t>
  </si>
  <si>
    <t>1 полугодие</t>
  </si>
  <si>
    <t>2 полугодие</t>
  </si>
  <si>
    <t>Тарифная ставка на электрическую энергию, руб./(МВ*ч)(без НДС)</t>
  </si>
  <si>
    <t>Тарифная ставка на мощность, руб./МВт, в месяц (без НДС)</t>
  </si>
  <si>
    <t>ООО "Щёкинская ГРЭС"</t>
  </si>
  <si>
    <t>Оптимизация работы оборудования с целью снижения расхода газа и мазута на выработку тепловой и электрической энергии.</t>
  </si>
  <si>
    <t>от 17.12.2020 № 1227/20</t>
  </si>
  <si>
    <t>Цены (тарифы) на электрическую энергию (мощность), поставляемую в ценовых зонах оптового рынка субъектами оптового рынка - производителями электрической энергии (мощности) по договорам, заключённым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потребителей), в целях обеспечения потребления электрической энергии населением и (или) приравненными к нему категориями потребителей, а также с определёнными Правительством Российской Федерации субъектами оптового рынка - покупателями электрической энергии (мощности), функционирующими в отдельных частях ценовых зон оптового рынка, для которых Правительством Российской Федерации установлены особенности фунционирования оптового и розничных рынков, на 2021 год.</t>
  </si>
  <si>
    <t>1.7. прочие газообразные и жидкие</t>
  </si>
  <si>
    <t>Период раскрытия информации - 2024 год.</t>
  </si>
  <si>
    <t>за 2024 год</t>
  </si>
  <si>
    <r>
      <t xml:space="preserve">Общий расход топлива электростанции за отчётный период  ( </t>
    </r>
    <r>
      <rPr>
        <b/>
        <sz val="11"/>
        <rFont val="Calibri"/>
        <family val="2"/>
        <charset val="204"/>
        <scheme val="minor"/>
      </rPr>
      <t>2024г</t>
    </r>
    <r>
      <rPr>
        <b/>
        <sz val="11"/>
        <color theme="1"/>
        <rFont val="Calibri"/>
        <family val="2"/>
        <charset val="204"/>
        <scheme val="minor"/>
      </rPr>
      <t>.)</t>
    </r>
  </si>
  <si>
    <t xml:space="preserve"> 453,8 г.у.т/кВт*ч;                                  </t>
  </si>
  <si>
    <t>теплота сгорания 8344 ккал/м3</t>
  </si>
  <si>
    <r>
      <t>324 046,807 тыс.м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</si>
  <si>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456,5 г/квтч;                                  </t>
  </si>
  <si>
    <t>теплота сгорания 8994 ккал/кг</t>
  </si>
  <si>
    <t>16,3 тн.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</si>
</sst>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0\ _₽_-;\-* #,##0.000\ _₽_-;_-* &quot;-&quot;??\ _₽_-;_-@_-"/>
    <numFmt numFmtId="165" formatCode="0.000"/>
    <numFmt numFmtId="169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0" fillId="0" borderId="0" xfId="0" applyFont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wrapText="1"/>
    </xf>
    <xf numFmtId="2" fontId="11" fillId="0" borderId="1" xfId="0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right"/>
    </xf>
    <xf numFmtId="0" fontId="15" fillId="0" borderId="1" xfId="0" applyFont="1" applyFill="1" applyBorder="1" applyAlignment="1" applyProtection="1">
      <alignment vertical="center" wrapText="1"/>
    </xf>
    <xf numFmtId="0" fontId="4" fillId="0" borderId="1" xfId="0" applyFont="1" applyBorder="1"/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11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43" fontId="0" fillId="0" borderId="1" xfId="1" applyFont="1" applyFill="1" applyBorder="1"/>
    <xf numFmtId="43" fontId="4" fillId="0" borderId="1" xfId="1" applyFont="1" applyFill="1" applyBorder="1"/>
    <xf numFmtId="0" fontId="4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43" fontId="1" fillId="0" borderId="1" xfId="1" applyFont="1" applyFill="1" applyBorder="1"/>
    <xf numFmtId="0" fontId="1" fillId="0" borderId="1" xfId="0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Fill="1" applyBorder="1"/>
    <xf numFmtId="0" fontId="8" fillId="0" borderId="0" xfId="0" applyFont="1" applyBorder="1"/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6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5" fontId="0" fillId="0" borderId="9" xfId="0" applyNumberFormat="1" applyBorder="1"/>
    <xf numFmtId="165" fontId="0" fillId="0" borderId="17" xfId="0" applyNumberFormat="1" applyBorder="1"/>
    <xf numFmtId="165" fontId="0" fillId="0" borderId="12" xfId="0" applyNumberFormat="1" applyBorder="1"/>
    <xf numFmtId="0" fontId="5" fillId="0" borderId="6" xfId="0" applyFont="1" applyBorder="1" applyAlignment="1">
      <alignment horizontal="center" vertical="center"/>
    </xf>
    <xf numFmtId="165" fontId="0" fillId="0" borderId="2" xfId="0" applyNumberFormat="1" applyFill="1" applyBorder="1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8" fillId="0" borderId="0" xfId="0" applyFont="1"/>
    <xf numFmtId="169" fontId="0" fillId="0" borderId="1" xfId="2" applyFont="1" applyBorder="1" applyAlignment="1">
      <alignment horizontal="center" vertical="center"/>
    </xf>
    <xf numFmtId="0" fontId="0" fillId="2" borderId="0" xfId="0" applyFill="1"/>
    <xf numFmtId="164" fontId="0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9" fontId="0" fillId="0" borderId="1" xfId="2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8" fillId="0" borderId="0" xfId="0" applyFont="1"/>
    <xf numFmtId="0" fontId="8" fillId="0" borderId="0" xfId="0" applyFont="1" applyFill="1" applyBorder="1" applyAlignment="1">
      <alignment horizontal="center" vertical="center"/>
    </xf>
    <xf numFmtId="0" fontId="18" fillId="0" borderId="0" xfId="0" applyFont="1"/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5" sqref="A5:G5"/>
    </sheetView>
  </sheetViews>
  <sheetFormatPr defaultRowHeight="15" x14ac:dyDescent="0.25"/>
  <cols>
    <col min="2" max="2" width="25.140625" customWidth="1"/>
    <col min="3" max="3" width="22.28515625" customWidth="1"/>
    <col min="4" max="4" width="24.5703125" customWidth="1"/>
    <col min="5" max="6" width="23.5703125" customWidth="1"/>
    <col min="7" max="7" width="23.7109375" customWidth="1"/>
  </cols>
  <sheetData>
    <row r="1" spans="1:7" x14ac:dyDescent="0.25">
      <c r="A1" s="23" t="s">
        <v>91</v>
      </c>
      <c r="B1" s="23"/>
      <c r="C1" s="23"/>
      <c r="D1" s="23"/>
      <c r="E1" s="23"/>
      <c r="F1" s="23"/>
      <c r="G1" s="23"/>
    </row>
    <row r="2" spans="1:7" x14ac:dyDescent="0.25">
      <c r="A2" s="23" t="s">
        <v>92</v>
      </c>
      <c r="B2" s="23"/>
      <c r="C2" s="23"/>
      <c r="D2" s="23"/>
      <c r="E2" s="23"/>
      <c r="F2" s="23"/>
      <c r="G2" s="23"/>
    </row>
    <row r="3" spans="1:7" x14ac:dyDescent="0.25">
      <c r="A3" s="23" t="s">
        <v>101</v>
      </c>
      <c r="B3" s="23"/>
      <c r="C3" s="23"/>
      <c r="D3" s="23"/>
      <c r="E3" s="23"/>
      <c r="F3" s="23"/>
      <c r="G3" s="23"/>
    </row>
    <row r="5" spans="1:7" ht="103.5" customHeight="1" x14ac:dyDescent="0.25">
      <c r="A5" s="24" t="s">
        <v>102</v>
      </c>
      <c r="B5" s="25"/>
      <c r="C5" s="25"/>
      <c r="D5" s="25"/>
      <c r="E5" s="25"/>
      <c r="F5" s="25"/>
      <c r="G5" s="25"/>
    </row>
    <row r="6" spans="1:7" ht="15.75" thickBot="1" x14ac:dyDescent="0.3"/>
    <row r="7" spans="1:7" ht="15.75" customHeight="1" x14ac:dyDescent="0.25">
      <c r="A7" s="26" t="s">
        <v>1</v>
      </c>
      <c r="B7" s="28" t="s">
        <v>93</v>
      </c>
      <c r="C7" s="28" t="s">
        <v>94</v>
      </c>
      <c r="D7" s="30" t="s">
        <v>95</v>
      </c>
      <c r="E7" s="30"/>
      <c r="F7" s="30" t="s">
        <v>96</v>
      </c>
      <c r="G7" s="31"/>
    </row>
    <row r="8" spans="1:7" ht="60" x14ac:dyDescent="0.25">
      <c r="A8" s="27"/>
      <c r="B8" s="29"/>
      <c r="C8" s="29"/>
      <c r="D8" s="2" t="s">
        <v>97</v>
      </c>
      <c r="E8" s="2" t="s">
        <v>98</v>
      </c>
      <c r="F8" s="2" t="s">
        <v>97</v>
      </c>
      <c r="G8" s="11" t="s">
        <v>98</v>
      </c>
    </row>
    <row r="9" spans="1:7" ht="15.75" thickBot="1" x14ac:dyDescent="0.3">
      <c r="A9" s="12">
        <v>1</v>
      </c>
      <c r="B9" s="13" t="s">
        <v>99</v>
      </c>
      <c r="C9" s="13" t="str">
        <f>B9</f>
        <v>ООО "Щёкинская ГРЭС"</v>
      </c>
      <c r="D9" s="14">
        <v>1691.17</v>
      </c>
      <c r="E9" s="15">
        <v>170507.65</v>
      </c>
      <c r="F9" s="14">
        <v>1785.3</v>
      </c>
      <c r="G9" s="15">
        <v>176192.79</v>
      </c>
    </row>
  </sheetData>
  <mergeCells count="9">
    <mergeCell ref="A1:G1"/>
    <mergeCell ref="A2:G2"/>
    <mergeCell ref="A3:G3"/>
    <mergeCell ref="A5:G5"/>
    <mergeCell ref="A7:A8"/>
    <mergeCell ref="B7:B8"/>
    <mergeCell ref="C7:C8"/>
    <mergeCell ref="D7:E7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B10" zoomScale="90" zoomScaleNormal="90" workbookViewId="0">
      <selection activeCell="G28" sqref="G28"/>
    </sheetView>
  </sheetViews>
  <sheetFormatPr defaultRowHeight="15" x14ac:dyDescent="0.25"/>
  <cols>
    <col min="2" max="2" width="51.42578125" customWidth="1"/>
    <col min="3" max="3" width="15.85546875" customWidth="1"/>
    <col min="4" max="4" width="18.140625" customWidth="1"/>
    <col min="5" max="5" width="14.85546875" customWidth="1"/>
    <col min="6" max="6" width="18" customWidth="1"/>
    <col min="7" max="7" width="14.28515625" customWidth="1"/>
  </cols>
  <sheetData>
    <row r="2" spans="1:7" ht="43.5" customHeight="1" x14ac:dyDescent="0.3">
      <c r="B2" s="34" t="s">
        <v>34</v>
      </c>
      <c r="C2" s="34"/>
      <c r="D2" s="34"/>
      <c r="E2" s="34"/>
      <c r="F2" s="34"/>
      <c r="G2" s="34"/>
    </row>
    <row r="3" spans="1:7" ht="18.75" x14ac:dyDescent="0.3">
      <c r="B3" s="3" t="s">
        <v>104</v>
      </c>
    </row>
    <row r="4" spans="1:7" ht="18.75" x14ac:dyDescent="0.3">
      <c r="B4" s="3" t="s">
        <v>35</v>
      </c>
    </row>
    <row r="5" spans="1:7" ht="18.75" x14ac:dyDescent="0.3">
      <c r="B5" s="3" t="s">
        <v>36</v>
      </c>
    </row>
    <row r="6" spans="1:7" ht="18.75" x14ac:dyDescent="0.3">
      <c r="B6" s="3" t="s">
        <v>37</v>
      </c>
    </row>
    <row r="7" spans="1:7" ht="18.75" x14ac:dyDescent="0.3">
      <c r="B7" s="3" t="s">
        <v>38</v>
      </c>
    </row>
    <row r="8" spans="1:7" ht="18.75" x14ac:dyDescent="0.3">
      <c r="B8" s="3" t="s">
        <v>39</v>
      </c>
    </row>
    <row r="9" spans="1:7" ht="18.75" x14ac:dyDescent="0.3">
      <c r="B9" s="3"/>
    </row>
    <row r="10" spans="1:7" x14ac:dyDescent="0.25">
      <c r="A10" s="32" t="s">
        <v>1</v>
      </c>
      <c r="B10" s="35" t="s">
        <v>78</v>
      </c>
      <c r="C10" s="36" t="s">
        <v>79</v>
      </c>
      <c r="D10" s="37" t="s">
        <v>80</v>
      </c>
      <c r="E10" s="37"/>
      <c r="F10" s="37" t="s">
        <v>83</v>
      </c>
      <c r="G10" s="37"/>
    </row>
    <row r="11" spans="1:7" ht="18.75" customHeight="1" x14ac:dyDescent="0.25">
      <c r="A11" s="33"/>
      <c r="B11" s="35"/>
      <c r="C11" s="36"/>
      <c r="D11" s="19" t="s">
        <v>81</v>
      </c>
      <c r="E11" s="20" t="s">
        <v>82</v>
      </c>
      <c r="F11" s="19" t="s">
        <v>81</v>
      </c>
      <c r="G11" s="20" t="s">
        <v>82</v>
      </c>
    </row>
    <row r="12" spans="1:7" ht="31.5" x14ac:dyDescent="0.25">
      <c r="A12" s="4">
        <v>1</v>
      </c>
      <c r="B12" s="5" t="s">
        <v>40</v>
      </c>
      <c r="C12" s="1" t="s">
        <v>84</v>
      </c>
      <c r="D12" s="16">
        <f>D13+D16+D17</f>
        <v>642870.43711121636</v>
      </c>
      <c r="E12" s="16">
        <f>E16+E17</f>
        <v>917022.47661655839</v>
      </c>
      <c r="F12" s="16">
        <f>F14+F16+F17</f>
        <v>2365359.3686599997</v>
      </c>
      <c r="G12" s="16">
        <f>G16+G17</f>
        <v>732170</v>
      </c>
    </row>
    <row r="13" spans="1:7" ht="15.75" x14ac:dyDescent="0.25">
      <c r="A13" s="4" t="s">
        <v>41</v>
      </c>
      <c r="B13" s="5" t="s">
        <v>42</v>
      </c>
      <c r="C13" s="1" t="s">
        <v>84</v>
      </c>
      <c r="D13" s="16">
        <f>D14+D15</f>
        <v>642375.3876448028</v>
      </c>
      <c r="E13" s="16"/>
      <c r="F13" s="16">
        <f>F14+F15</f>
        <v>2365359.3686599997</v>
      </c>
      <c r="G13" s="16"/>
    </row>
    <row r="14" spans="1:7" ht="15.75" x14ac:dyDescent="0.25">
      <c r="A14" s="4" t="s">
        <v>43</v>
      </c>
      <c r="B14" s="5" t="s">
        <v>44</v>
      </c>
      <c r="C14" s="1" t="s">
        <v>84</v>
      </c>
      <c r="D14" s="16">
        <v>639948.97579904867</v>
      </c>
      <c r="E14" s="16"/>
      <c r="F14" s="16">
        <v>2365359.3686599997</v>
      </c>
      <c r="G14" s="16"/>
    </row>
    <row r="15" spans="1:7" ht="15.75" x14ac:dyDescent="0.25">
      <c r="A15" s="4" t="s">
        <v>45</v>
      </c>
      <c r="B15" s="5" t="s">
        <v>46</v>
      </c>
      <c r="C15" s="1" t="s">
        <v>84</v>
      </c>
      <c r="D15" s="16">
        <v>2426.4118457541335</v>
      </c>
      <c r="E15" s="16"/>
      <c r="F15" s="16"/>
      <c r="G15" s="16"/>
    </row>
    <row r="16" spans="1:7" ht="31.5" x14ac:dyDescent="0.25">
      <c r="A16" s="4" t="s">
        <v>47</v>
      </c>
      <c r="B16" s="5" t="s">
        <v>48</v>
      </c>
      <c r="C16" s="1" t="s">
        <v>84</v>
      </c>
      <c r="D16" s="16">
        <v>495.04946641360004</v>
      </c>
      <c r="E16" s="16">
        <v>69087.459033599996</v>
      </c>
      <c r="F16" s="16">
        <v>0</v>
      </c>
      <c r="G16" s="16">
        <f>E16</f>
        <v>69087.459033599996</v>
      </c>
    </row>
    <row r="17" spans="1:7" ht="15.75" x14ac:dyDescent="0.25">
      <c r="A17" s="4" t="s">
        <v>49</v>
      </c>
      <c r="B17" s="5" t="s">
        <v>50</v>
      </c>
      <c r="C17" s="1" t="s">
        <v>84</v>
      </c>
      <c r="D17" s="16"/>
      <c r="E17" s="16">
        <v>847935.01758295833</v>
      </c>
      <c r="F17" s="16"/>
      <c r="G17" s="16">
        <f>732170-G16</f>
        <v>663082.54096639995</v>
      </c>
    </row>
    <row r="18" spans="1:7" ht="31.5" x14ac:dyDescent="0.25">
      <c r="A18" s="4" t="s">
        <v>51</v>
      </c>
      <c r="B18" s="5" t="s">
        <v>52</v>
      </c>
      <c r="C18" s="1" t="s">
        <v>84</v>
      </c>
      <c r="D18" s="16">
        <f>D14+D16+D17</f>
        <v>640444.02526546223</v>
      </c>
      <c r="E18" s="16">
        <f>E16+E17</f>
        <v>917022.47661655839</v>
      </c>
      <c r="F18" s="16">
        <f>F14+F16+F17</f>
        <v>2365359.3686599997</v>
      </c>
      <c r="G18" s="16">
        <f>G16+G17</f>
        <v>732170</v>
      </c>
    </row>
    <row r="19" spans="1:7" ht="15.75" x14ac:dyDescent="0.25">
      <c r="A19" s="4" t="s">
        <v>53</v>
      </c>
      <c r="B19" s="5" t="s">
        <v>54</v>
      </c>
      <c r="C19" s="1" t="s">
        <v>84</v>
      </c>
      <c r="D19" s="16">
        <f>D16+D17</f>
        <v>495.04946641360004</v>
      </c>
      <c r="E19" s="16">
        <f>E18</f>
        <v>917022.47661655839</v>
      </c>
      <c r="F19" s="16">
        <f>F16+F17</f>
        <v>0</v>
      </c>
      <c r="G19" s="16">
        <f>G18</f>
        <v>732170</v>
      </c>
    </row>
    <row r="20" spans="1:7" ht="31.5" x14ac:dyDescent="0.25">
      <c r="A20" s="4">
        <v>2</v>
      </c>
      <c r="B20" s="5" t="s">
        <v>55</v>
      </c>
      <c r="C20" s="1" t="s">
        <v>84</v>
      </c>
      <c r="D20" s="16">
        <f>D21+D22</f>
        <v>2256.3363447446454</v>
      </c>
      <c r="E20" s="16">
        <f>E22</f>
        <v>9501.1219200620872</v>
      </c>
      <c r="F20" s="16">
        <f>F21+F22</f>
        <v>462804.5113400002</v>
      </c>
      <c r="G20" s="16">
        <f>G22</f>
        <v>0</v>
      </c>
    </row>
    <row r="21" spans="1:7" ht="31.5" x14ac:dyDescent="0.25">
      <c r="A21" s="4" t="s">
        <v>56</v>
      </c>
      <c r="B21" s="5" t="s">
        <v>57</v>
      </c>
      <c r="C21" s="1" t="s">
        <v>84</v>
      </c>
      <c r="D21" s="16">
        <v>0</v>
      </c>
      <c r="E21" s="16">
        <v>0</v>
      </c>
      <c r="F21" s="16">
        <v>0</v>
      </c>
      <c r="G21" s="16"/>
    </row>
    <row r="22" spans="1:7" ht="15.75" x14ac:dyDescent="0.25">
      <c r="A22" s="4" t="s">
        <v>58</v>
      </c>
      <c r="B22" s="5" t="s">
        <v>59</v>
      </c>
      <c r="C22" s="1" t="s">
        <v>84</v>
      </c>
      <c r="D22" s="16">
        <v>2256.3363447446454</v>
      </c>
      <c r="E22" s="16">
        <v>9501.1219200620872</v>
      </c>
      <c r="F22" s="16">
        <f>2828163.88-F14</f>
        <v>462804.5113400002</v>
      </c>
      <c r="G22" s="16"/>
    </row>
    <row r="23" spans="1:7" ht="15.75" x14ac:dyDescent="0.25">
      <c r="A23" s="4" t="s">
        <v>61</v>
      </c>
      <c r="B23" s="5" t="s">
        <v>60</v>
      </c>
      <c r="C23" s="1" t="s">
        <v>84</v>
      </c>
      <c r="D23" s="16">
        <v>564.08408618616136</v>
      </c>
      <c r="E23" s="16">
        <v>2375.2804800155218</v>
      </c>
      <c r="F23" s="16"/>
      <c r="G23" s="16"/>
    </row>
    <row r="24" spans="1:7" ht="15.75" x14ac:dyDescent="0.25">
      <c r="A24" s="4">
        <v>3</v>
      </c>
      <c r="B24" s="5" t="s">
        <v>62</v>
      </c>
      <c r="C24" s="1" t="s">
        <v>84</v>
      </c>
      <c r="D24" s="16">
        <f>D22+D23</f>
        <v>2820.420430930807</v>
      </c>
      <c r="E24" s="16">
        <f>E20+E23</f>
        <v>11876.402400077608</v>
      </c>
      <c r="F24" s="16">
        <f>F22+F23</f>
        <v>462804.5113400002</v>
      </c>
      <c r="G24" s="16"/>
    </row>
    <row r="25" spans="1:7" ht="15.75" x14ac:dyDescent="0.25">
      <c r="A25" s="4">
        <v>4</v>
      </c>
      <c r="B25" s="5" t="s">
        <v>63</v>
      </c>
      <c r="C25" s="1" t="s">
        <v>84</v>
      </c>
      <c r="D25" s="16">
        <v>643264.4465128911</v>
      </c>
      <c r="E25" s="16">
        <v>979045.29454327095</v>
      </c>
      <c r="F25" s="16">
        <f>F18+F20+F23</f>
        <v>2828163.88</v>
      </c>
      <c r="G25" s="16">
        <f>G12</f>
        <v>732170</v>
      </c>
    </row>
    <row r="26" spans="1:7" ht="15.75" x14ac:dyDescent="0.25">
      <c r="A26" s="4" t="s">
        <v>70</v>
      </c>
      <c r="B26" s="6" t="s">
        <v>64</v>
      </c>
      <c r="C26" s="1" t="s">
        <v>87</v>
      </c>
      <c r="D26" s="16"/>
      <c r="E26" s="16">
        <v>400</v>
      </c>
      <c r="F26" s="16"/>
      <c r="G26" s="16">
        <v>400</v>
      </c>
    </row>
    <row r="27" spans="1:7" ht="15.75" x14ac:dyDescent="0.25">
      <c r="A27" s="4" t="s">
        <v>71</v>
      </c>
      <c r="B27" s="6" t="s">
        <v>65</v>
      </c>
      <c r="C27" s="1" t="s">
        <v>87</v>
      </c>
      <c r="D27" s="16"/>
      <c r="E27" s="16">
        <v>400</v>
      </c>
      <c r="F27" s="16"/>
      <c r="G27" s="16">
        <v>400</v>
      </c>
    </row>
    <row r="28" spans="1:7" ht="31.5" x14ac:dyDescent="0.25">
      <c r="A28" s="4" t="s">
        <v>72</v>
      </c>
      <c r="B28" s="6" t="s">
        <v>66</v>
      </c>
      <c r="C28" s="1" t="s">
        <v>87</v>
      </c>
      <c r="D28" s="16"/>
      <c r="E28" s="16">
        <v>390.3</v>
      </c>
      <c r="F28" s="16"/>
      <c r="G28" s="16">
        <v>235.46</v>
      </c>
    </row>
    <row r="29" spans="1:7" ht="15.75" x14ac:dyDescent="0.25">
      <c r="A29" s="4" t="s">
        <v>73</v>
      </c>
      <c r="B29" s="7" t="s">
        <v>67</v>
      </c>
      <c r="C29" s="1" t="s">
        <v>88</v>
      </c>
      <c r="D29" s="16">
        <v>314.52589999999998</v>
      </c>
      <c r="E29" s="16"/>
      <c r="F29" s="16">
        <v>952.34130000000005</v>
      </c>
      <c r="G29" s="16"/>
    </row>
    <row r="30" spans="1:7" ht="15.75" x14ac:dyDescent="0.25">
      <c r="A30" s="4" t="s">
        <v>74</v>
      </c>
      <c r="B30" s="7" t="s">
        <v>68</v>
      </c>
      <c r="C30" s="1" t="s">
        <v>88</v>
      </c>
      <c r="D30" s="16">
        <v>294.12816404316663</v>
      </c>
      <c r="E30" s="16"/>
      <c r="F30" s="16">
        <v>851.26099999999997</v>
      </c>
      <c r="G30" s="16"/>
    </row>
    <row r="31" spans="1:7" ht="15.75" x14ac:dyDescent="0.25">
      <c r="A31" s="4" t="s">
        <v>75</v>
      </c>
      <c r="B31" s="7" t="s">
        <v>69</v>
      </c>
      <c r="C31" s="1" t="s">
        <v>88</v>
      </c>
      <c r="D31" s="16">
        <v>276.78289999999998</v>
      </c>
      <c r="E31" s="16"/>
      <c r="F31" s="16">
        <v>805.05100000000004</v>
      </c>
      <c r="G31" s="16"/>
    </row>
    <row r="32" spans="1:7" ht="15.75" x14ac:dyDescent="0.25">
      <c r="A32" s="8" t="s">
        <v>76</v>
      </c>
      <c r="B32" s="9" t="s">
        <v>85</v>
      </c>
      <c r="C32" s="10" t="s">
        <v>89</v>
      </c>
      <c r="D32" s="21">
        <f>D25/D31</f>
        <v>2324.0758244562476</v>
      </c>
      <c r="E32" s="22"/>
      <c r="F32" s="17">
        <f>F25/F31</f>
        <v>3513.0244916160586</v>
      </c>
      <c r="G32" s="18"/>
    </row>
    <row r="33" spans="1:7" ht="19.5" customHeight="1" x14ac:dyDescent="0.25">
      <c r="A33" s="8" t="s">
        <v>77</v>
      </c>
      <c r="B33" s="9" t="s">
        <v>86</v>
      </c>
      <c r="C33" s="10" t="s">
        <v>90</v>
      </c>
      <c r="D33" s="22"/>
      <c r="E33" s="21">
        <f>E25/E28/12*1000</f>
        <v>209036.91488241329</v>
      </c>
      <c r="F33" s="18"/>
      <c r="G33" s="17">
        <f>G25/G28/12*1000</f>
        <v>259127.52342931565</v>
      </c>
    </row>
  </sheetData>
  <mergeCells count="6">
    <mergeCell ref="A10:A11"/>
    <mergeCell ref="B2:G2"/>
    <mergeCell ref="B10:B11"/>
    <mergeCell ref="C10:C11"/>
    <mergeCell ref="D10:E10"/>
    <mergeCell ref="F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zoomScale="110" zoomScaleNormal="110" workbookViewId="0">
      <selection activeCell="D15" sqref="D15"/>
    </sheetView>
  </sheetViews>
  <sheetFormatPr defaultRowHeight="15" x14ac:dyDescent="0.25"/>
  <cols>
    <col min="1" max="1" width="2.42578125" customWidth="1"/>
    <col min="3" max="3" width="30.42578125" customWidth="1"/>
    <col min="4" max="4" width="19" customWidth="1"/>
    <col min="5" max="5" width="13.7109375" customWidth="1"/>
    <col min="6" max="6" width="23.5703125" customWidth="1"/>
    <col min="7" max="7" width="11.5703125" customWidth="1"/>
  </cols>
  <sheetData>
    <row r="2" spans="2:7" ht="39.75" customHeight="1" x14ac:dyDescent="0.25">
      <c r="B2" s="40" t="s">
        <v>0</v>
      </c>
      <c r="C2" s="40"/>
      <c r="D2" s="40"/>
      <c r="E2" s="40"/>
      <c r="F2" s="40"/>
      <c r="G2" s="40"/>
    </row>
    <row r="3" spans="2:7" ht="15.75" thickBot="1" x14ac:dyDescent="0.3">
      <c r="B3" s="61"/>
      <c r="C3" s="61"/>
      <c r="D3" s="61"/>
      <c r="E3" s="61"/>
      <c r="F3" s="61"/>
      <c r="G3" s="61"/>
    </row>
    <row r="4" spans="2:7" ht="15" customHeight="1" x14ac:dyDescent="0.25">
      <c r="B4" s="43" t="s">
        <v>1</v>
      </c>
      <c r="C4" s="41" t="s">
        <v>2</v>
      </c>
      <c r="D4" s="46" t="s">
        <v>3</v>
      </c>
      <c r="E4" s="86">
        <v>2024</v>
      </c>
      <c r="F4" s="41">
        <v>2025</v>
      </c>
      <c r="G4" s="42"/>
    </row>
    <row r="5" spans="2:7" ht="57.75" customHeight="1" x14ac:dyDescent="0.25">
      <c r="B5" s="44"/>
      <c r="C5" s="45"/>
      <c r="D5" s="47"/>
      <c r="E5" s="82" t="s">
        <v>4</v>
      </c>
      <c r="F5" s="82" t="s">
        <v>5</v>
      </c>
      <c r="G5" s="69" t="s">
        <v>6</v>
      </c>
    </row>
    <row r="6" spans="2:7" x14ac:dyDescent="0.25">
      <c r="B6" s="70">
        <v>1</v>
      </c>
      <c r="C6" s="63">
        <v>2</v>
      </c>
      <c r="D6" s="63">
        <v>3</v>
      </c>
      <c r="E6" s="63">
        <v>4</v>
      </c>
      <c r="F6" s="63">
        <v>5</v>
      </c>
      <c r="G6" s="71">
        <v>6</v>
      </c>
    </row>
    <row r="7" spans="2:7" ht="47.25" customHeight="1" x14ac:dyDescent="0.25">
      <c r="B7" s="72"/>
      <c r="C7" s="65" t="s">
        <v>7</v>
      </c>
      <c r="D7" s="62"/>
      <c r="E7" s="80">
        <v>2298.4990000000003</v>
      </c>
      <c r="F7" s="29" t="s">
        <v>100</v>
      </c>
      <c r="G7" s="83">
        <v>1002.5065838122257</v>
      </c>
    </row>
    <row r="8" spans="2:7" x14ac:dyDescent="0.25">
      <c r="B8" s="72"/>
      <c r="C8" s="62" t="s">
        <v>8</v>
      </c>
      <c r="D8" s="62"/>
      <c r="E8" s="79">
        <v>1812.6610000000001</v>
      </c>
      <c r="F8" s="29"/>
      <c r="G8" s="83">
        <v>812</v>
      </c>
    </row>
    <row r="9" spans="2:7" x14ac:dyDescent="0.25">
      <c r="B9" s="72"/>
      <c r="C9" s="64" t="s">
        <v>9</v>
      </c>
      <c r="D9" s="62"/>
      <c r="E9" s="80">
        <v>1.0669999999999999</v>
      </c>
      <c r="F9" s="29"/>
      <c r="G9" s="83">
        <v>1.018</v>
      </c>
    </row>
    <row r="10" spans="2:7" x14ac:dyDescent="0.25">
      <c r="B10" s="72"/>
      <c r="C10" s="64" t="s">
        <v>10</v>
      </c>
      <c r="D10" s="62"/>
      <c r="E10" s="80">
        <v>4.3999999999999997E-2</v>
      </c>
      <c r="F10" s="29"/>
      <c r="G10" s="83">
        <v>3.1E-2</v>
      </c>
    </row>
    <row r="11" spans="2:7" ht="30" x14ac:dyDescent="0.25">
      <c r="B11" s="72"/>
      <c r="C11" s="64" t="s">
        <v>11</v>
      </c>
      <c r="D11" s="62"/>
      <c r="E11" s="80">
        <v>1.7999999999999999E-2</v>
      </c>
      <c r="F11" s="29"/>
      <c r="G11" s="83">
        <v>1.4E-2</v>
      </c>
    </row>
    <row r="12" spans="2:7" x14ac:dyDescent="0.25">
      <c r="B12" s="72"/>
      <c r="C12" s="64" t="s">
        <v>12</v>
      </c>
      <c r="D12" s="62"/>
      <c r="E12" s="80">
        <v>484.60899999999998</v>
      </c>
      <c r="F12" s="29"/>
      <c r="G12" s="83">
        <v>189.34358381222572</v>
      </c>
    </row>
    <row r="13" spans="2:7" ht="30" x14ac:dyDescent="0.25">
      <c r="B13" s="72"/>
      <c r="C13" s="64" t="s">
        <v>13</v>
      </c>
      <c r="D13" s="62"/>
      <c r="E13" s="80">
        <v>0</v>
      </c>
      <c r="F13" s="29"/>
      <c r="G13" s="83">
        <v>0</v>
      </c>
    </row>
    <row r="14" spans="2:7" ht="30" x14ac:dyDescent="0.25">
      <c r="B14" s="76"/>
      <c r="C14" s="77" t="s">
        <v>103</v>
      </c>
      <c r="D14" s="78"/>
      <c r="E14" s="87">
        <v>0.1</v>
      </c>
      <c r="F14" s="38"/>
      <c r="G14" s="84">
        <v>0.1</v>
      </c>
    </row>
    <row r="15" spans="2:7" ht="15.75" thickBot="1" x14ac:dyDescent="0.3">
      <c r="B15" s="73"/>
      <c r="C15" s="74" t="s">
        <v>14</v>
      </c>
      <c r="D15" s="75"/>
      <c r="E15" s="75">
        <v>2298.4990000000003</v>
      </c>
      <c r="F15" s="39"/>
      <c r="G15" s="85">
        <v>1002.5065838122257</v>
      </c>
    </row>
    <row r="16" spans="2:7" x14ac:dyDescent="0.25">
      <c r="B16" s="61"/>
      <c r="C16" s="66"/>
      <c r="D16" s="66"/>
      <c r="E16" s="67"/>
      <c r="F16" s="68"/>
      <c r="G16" s="66"/>
    </row>
    <row r="17" spans="3:7" x14ac:dyDescent="0.25">
      <c r="C17" s="66"/>
      <c r="D17" s="66"/>
      <c r="E17" s="68"/>
      <c r="F17" s="68"/>
      <c r="G17" s="66"/>
    </row>
    <row r="22" spans="3:7" x14ac:dyDescent="0.25">
      <c r="C22" s="61"/>
      <c r="D22" s="61"/>
      <c r="E22" s="61"/>
      <c r="F22" s="81"/>
      <c r="G22" s="61"/>
    </row>
  </sheetData>
  <mergeCells count="6">
    <mergeCell ref="F7:F15"/>
    <mergeCell ref="B2:G2"/>
    <mergeCell ref="F4:G4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2" sqref="D12"/>
    </sheetView>
  </sheetViews>
  <sheetFormatPr defaultRowHeight="15" x14ac:dyDescent="0.25"/>
  <cols>
    <col min="3" max="3" width="19.85546875" customWidth="1"/>
    <col min="4" max="4" width="18.140625" customWidth="1"/>
    <col min="5" max="5" width="17.28515625" customWidth="1"/>
    <col min="6" max="6" width="18.2851562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ht="51" customHeight="1" x14ac:dyDescent="0.25">
      <c r="A2" s="61"/>
      <c r="B2" s="48" t="s">
        <v>15</v>
      </c>
      <c r="C2" s="48"/>
      <c r="D2" s="48"/>
      <c r="E2" s="48"/>
      <c r="F2" s="48"/>
      <c r="G2" s="88"/>
    </row>
    <row r="3" spans="1:7" x14ac:dyDescent="0.25">
      <c r="A3" s="61"/>
      <c r="B3" s="88"/>
      <c r="C3" s="88"/>
      <c r="D3" s="88"/>
      <c r="E3" s="88"/>
      <c r="F3" s="93" t="s">
        <v>105</v>
      </c>
      <c r="G3" s="91"/>
    </row>
    <row r="4" spans="1:7" ht="45" customHeight="1" x14ac:dyDescent="0.25">
      <c r="A4" s="61"/>
      <c r="B4" s="55" t="s">
        <v>1</v>
      </c>
      <c r="C4" s="52" t="s">
        <v>16</v>
      </c>
      <c r="D4" s="49" t="s">
        <v>17</v>
      </c>
      <c r="E4" s="50"/>
      <c r="F4" s="51"/>
      <c r="G4" s="88"/>
    </row>
    <row r="5" spans="1:7" ht="30" customHeight="1" x14ac:dyDescent="0.25">
      <c r="A5" s="61"/>
      <c r="B5" s="56"/>
      <c r="C5" s="54"/>
      <c r="D5" s="49" t="s">
        <v>18</v>
      </c>
      <c r="E5" s="51"/>
      <c r="F5" s="52" t="s">
        <v>19</v>
      </c>
      <c r="G5" s="88"/>
    </row>
    <row r="6" spans="1:7" ht="45" x14ac:dyDescent="0.25">
      <c r="A6" s="61"/>
      <c r="B6" s="57"/>
      <c r="C6" s="53"/>
      <c r="D6" s="95" t="s">
        <v>20</v>
      </c>
      <c r="E6" s="95" t="s">
        <v>21</v>
      </c>
      <c r="F6" s="53"/>
      <c r="G6" s="88"/>
    </row>
    <row r="7" spans="1:7" ht="120" x14ac:dyDescent="0.25">
      <c r="A7" s="61"/>
      <c r="B7" s="89">
        <v>1</v>
      </c>
      <c r="C7" s="90" t="s">
        <v>29</v>
      </c>
      <c r="D7" s="94">
        <v>952341.3</v>
      </c>
      <c r="E7" s="96">
        <v>0</v>
      </c>
      <c r="F7" s="92">
        <v>46.8</v>
      </c>
      <c r="G7" s="88"/>
    </row>
  </sheetData>
  <mergeCells count="6">
    <mergeCell ref="B2:F2"/>
    <mergeCell ref="D4:F4"/>
    <mergeCell ref="D5:E5"/>
    <mergeCell ref="F5:F6"/>
    <mergeCell ref="C4:C6"/>
    <mergeCell ref="B4:B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90" zoomScaleNormal="90" workbookViewId="0">
      <selection activeCell="D17" sqref="D17"/>
    </sheetView>
  </sheetViews>
  <sheetFormatPr defaultRowHeight="15" x14ac:dyDescent="0.25"/>
  <cols>
    <col min="2" max="2" width="23.28515625" customWidth="1"/>
    <col min="3" max="3" width="22.5703125" customWidth="1"/>
    <col min="4" max="4" width="24" customWidth="1"/>
    <col min="5" max="5" width="16.85546875" customWidth="1"/>
    <col min="6" max="6" width="28.85546875" customWidth="1"/>
    <col min="7" max="7" width="33.85546875" customWidth="1"/>
  </cols>
  <sheetData>
    <row r="1" spans="1:8" x14ac:dyDescent="0.25">
      <c r="A1" s="97"/>
      <c r="B1" s="97"/>
      <c r="C1" s="97"/>
      <c r="D1" s="97"/>
      <c r="E1" s="97"/>
      <c r="F1" s="97"/>
      <c r="G1" s="97"/>
      <c r="H1" s="97"/>
    </row>
    <row r="2" spans="1:8" ht="15" customHeight="1" x14ac:dyDescent="0.25">
      <c r="A2" s="97"/>
      <c r="B2" s="58" t="s">
        <v>22</v>
      </c>
      <c r="C2" s="58"/>
      <c r="D2" s="58"/>
      <c r="E2" s="58"/>
      <c r="F2" s="58"/>
      <c r="G2" s="58"/>
      <c r="H2" s="98"/>
    </row>
    <row r="3" spans="1:8" x14ac:dyDescent="0.25">
      <c r="A3" s="97"/>
      <c r="B3" s="98"/>
      <c r="C3" s="98"/>
      <c r="D3" s="98"/>
      <c r="E3" s="98"/>
      <c r="F3" s="98"/>
      <c r="G3" s="98"/>
      <c r="H3" s="103"/>
    </row>
    <row r="4" spans="1:8" ht="15" customHeight="1" x14ac:dyDescent="0.25">
      <c r="A4" s="97"/>
      <c r="B4" s="107" t="s">
        <v>23</v>
      </c>
      <c r="C4" s="107" t="s">
        <v>27</v>
      </c>
      <c r="D4" s="107" t="s">
        <v>24</v>
      </c>
      <c r="E4" s="107" t="s">
        <v>25</v>
      </c>
      <c r="F4" s="107" t="s">
        <v>106</v>
      </c>
      <c r="G4" s="107" t="s">
        <v>26</v>
      </c>
      <c r="H4" s="98"/>
    </row>
    <row r="5" spans="1:8" ht="105" customHeight="1" x14ac:dyDescent="0.25">
      <c r="A5" s="97"/>
      <c r="B5" s="38" t="s">
        <v>29</v>
      </c>
      <c r="C5" s="102" t="s">
        <v>30</v>
      </c>
      <c r="D5" s="99" t="s">
        <v>107</v>
      </c>
      <c r="E5" s="99" t="s">
        <v>108</v>
      </c>
      <c r="F5" s="100" t="s">
        <v>109</v>
      </c>
      <c r="G5" s="99" t="s">
        <v>33</v>
      </c>
      <c r="H5" s="98"/>
    </row>
    <row r="6" spans="1:8" ht="90" customHeight="1" x14ac:dyDescent="0.25">
      <c r="A6" s="97"/>
      <c r="B6" s="59"/>
      <c r="C6" s="101" t="s">
        <v>31</v>
      </c>
      <c r="D6" s="99" t="s">
        <v>110</v>
      </c>
      <c r="E6" s="99" t="s">
        <v>111</v>
      </c>
      <c r="F6" s="100" t="s">
        <v>112</v>
      </c>
      <c r="G6" s="106"/>
      <c r="H6" s="98"/>
    </row>
    <row r="7" spans="1:8" ht="76.5" customHeight="1" x14ac:dyDescent="0.25">
      <c r="A7" s="97"/>
      <c r="B7" s="60"/>
      <c r="C7" s="101" t="s">
        <v>28</v>
      </c>
      <c r="D7" s="100" t="s">
        <v>32</v>
      </c>
      <c r="E7" s="100" t="s">
        <v>32</v>
      </c>
      <c r="F7" s="100" t="s">
        <v>32</v>
      </c>
      <c r="G7" s="100"/>
      <c r="H7" s="98"/>
    </row>
    <row r="8" spans="1:8" x14ac:dyDescent="0.25">
      <c r="A8" s="97"/>
      <c r="B8" s="97"/>
      <c r="C8" s="97"/>
      <c r="D8" s="97"/>
      <c r="E8" s="97"/>
      <c r="F8" s="97"/>
      <c r="G8" s="97"/>
      <c r="H8" s="97"/>
    </row>
    <row r="9" spans="1:8" x14ac:dyDescent="0.25">
      <c r="A9" s="97"/>
      <c r="B9" s="98"/>
      <c r="C9" s="98"/>
      <c r="D9" s="98"/>
      <c r="E9" s="98"/>
      <c r="F9" s="104"/>
      <c r="G9" s="98"/>
      <c r="H9" s="98"/>
    </row>
    <row r="10" spans="1:8" x14ac:dyDescent="0.25">
      <c r="A10" s="97"/>
      <c r="B10" s="97"/>
      <c r="C10" s="97"/>
      <c r="D10" s="97"/>
      <c r="E10" s="97"/>
      <c r="F10" s="97"/>
      <c r="G10" s="97"/>
      <c r="H10" s="97"/>
    </row>
    <row r="11" spans="1:8" x14ac:dyDescent="0.25">
      <c r="A11" s="97"/>
      <c r="B11" s="97"/>
      <c r="C11" s="97"/>
      <c r="D11" s="97"/>
      <c r="E11" s="97"/>
      <c r="F11" s="97"/>
      <c r="G11" s="97"/>
      <c r="H11" s="97"/>
    </row>
    <row r="12" spans="1:8" x14ac:dyDescent="0.25">
      <c r="A12" s="97"/>
      <c r="B12" s="98"/>
      <c r="C12" s="98"/>
      <c r="D12" s="105"/>
      <c r="E12" s="98"/>
      <c r="F12" s="98"/>
      <c r="G12" s="98"/>
      <c r="H12" s="98"/>
    </row>
  </sheetData>
  <mergeCells count="2">
    <mergeCell ref="B2:G2"/>
    <mergeCell ref="B5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Тарифы_РД_2021</vt:lpstr>
      <vt:lpstr>Структура затрат-2024</vt:lpstr>
      <vt:lpstr>Выбросы-2024</vt:lpstr>
      <vt:lpstr>Расходы ЭЭ-2024</vt:lpstr>
      <vt:lpstr>Топливо-2024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2026-05-19T12:55:32Z</dcterms:modified>
</cp:coreProperties>
</file>